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аксима Горького д. 94" sheetId="1" r:id="rId1"/>
  </sheets>
  <externalReferences>
    <externalReference r:id="rId2"/>
  </externalReferences>
  <definedNames>
    <definedName name="АДРЕС" localSheetId="0">'ул Максима Горького д. 94'!$B$3</definedName>
    <definedName name="АДРЕС">#REF!</definedName>
    <definedName name="АДРЕС2">#REF!</definedName>
    <definedName name="ВХДОЛГ" localSheetId="0">'ул Максима Горького д. 94'!$G$9</definedName>
    <definedName name="ВХДОЛГ">#REF!</definedName>
    <definedName name="ВХСАЛЬДО" localSheetId="0">'ул Максима Горького д. 94'!$D$9</definedName>
    <definedName name="ВХСАЛЬДО">#REF!</definedName>
    <definedName name="ВХСАЛЬДО3МЕС">#REF!</definedName>
    <definedName name="ДОГОВОР" localSheetId="0">'ул Максима Горького д. 94'!$B$4</definedName>
    <definedName name="ДОГОВОР">#REF!</definedName>
    <definedName name="ДОЛГ" localSheetId="0">'ул Максима Горького д. 94'!$A$9</definedName>
    <definedName name="ДОЛГ">#REF!</definedName>
    <definedName name="ЗАТРАЧЕНОК" localSheetId="0">'ул Максима Горького д. 94'!$D$41</definedName>
    <definedName name="ЗАТРАЧЕНОК">#REF!</definedName>
    <definedName name="ЗАТРАЧЕНОТ" localSheetId="0">'ул Максима Горького д. 94'!$D$40</definedName>
    <definedName name="ЗАТРАЧЕНОТ">#REF!</definedName>
    <definedName name="ЗАТРЕМ" localSheetId="0">'ул Максима Горького д. 94'!$D$56</definedName>
    <definedName name="ЗАТРЕМ">#REF!</definedName>
    <definedName name="ИСХДОЛГ" localSheetId="0">'ул Максима Горького д. 94'!$G$46</definedName>
    <definedName name="ИСХДОЛГ">#REF!</definedName>
    <definedName name="ИСХСАЛЬДО" localSheetId="0">'ул Максима Горького д. 94'!$D$46</definedName>
    <definedName name="ИСХСАЛЬДО">#REF!</definedName>
    <definedName name="ИСХСАЛЬДО3МЕС">#REF!</definedName>
    <definedName name="КАП" localSheetId="0">'ул Максима Горького д. 94'!$C$41</definedName>
    <definedName name="КАП">#REF!</definedName>
    <definedName name="КАПРЕМ">#REF!</definedName>
    <definedName name="КПЕРЕЧИСК" localSheetId="0">'ул Максима Горького д. 94'!$G$41</definedName>
    <definedName name="КПЕРЕЧИСК">#REF!</definedName>
    <definedName name="КПЕРЕЧИСТ" localSheetId="0">'ул Максима Горького д. 94'!$G$40</definedName>
    <definedName name="КПЕРЕЧИСТ">#REF!</definedName>
    <definedName name="НАЧЗАГОД">#REF!</definedName>
    <definedName name="НАЧЗАГОДНЕЖ">#REF!</definedName>
    <definedName name="НАЧРЕМ" localSheetId="0">'ул Максима Горького д. 94'!$D$54</definedName>
    <definedName name="НАЧРЕМ">#REF!</definedName>
    <definedName name="НЕЖНАЧРЕМ" localSheetId="0">'ул Максима Горького д. 94'!$D$55</definedName>
    <definedName name="НЕЖНАЧРЕМ">#REF!</definedName>
    <definedName name="ОПАЛЧЕНОТ" localSheetId="0">'ул Максима Горького д. 94'!$E$40</definedName>
    <definedName name="ОПАЛЧЕНОТ">#REF!</definedName>
    <definedName name="ОПЛАЧЕНОК" localSheetId="0">'ул Максима Горького д. 94'!$E$41</definedName>
    <definedName name="ОПЛАЧЕНОК">#REF!</definedName>
    <definedName name="ОСВОЕНО">#REF!</definedName>
    <definedName name="ОСТ" localSheetId="0">'ул Максима Горького д. 94'!$A$46</definedName>
    <definedName name="ОСТ">#REF!</definedName>
    <definedName name="ПЛОЩАДЬ" localSheetId="0">'ул Максима Горького д. 94'!$B$5</definedName>
    <definedName name="ПЛОЩАДЬ">#REF!</definedName>
    <definedName name="ПЛОЩАДЬДОМА">#REF!</definedName>
    <definedName name="РАЗМЕРПЛАТЫ" localSheetId="0">'ул Максима Горького д. 94'!$C$11</definedName>
    <definedName name="РАЗМЕРПЛАТЫ">#REF!</definedName>
    <definedName name="СНРЕМ" localSheetId="0">'ул Максима Горького д. 94'!#REF!</definedName>
    <definedName name="СНРЕМ">#REF!</definedName>
    <definedName name="ТАРОТОП" localSheetId="0">'ул Максима Горького д. 94'!$C$16</definedName>
    <definedName name="ТАРОТОП">#REF!</definedName>
    <definedName name="ТАРХВС" localSheetId="0">'ул Максима Горького д. 94'!$C$17</definedName>
    <definedName name="ТАРХВС">#REF!</definedName>
    <definedName name="ТБО" localSheetId="0">'ул Максима Горького д. 94'!$C$13</definedName>
    <definedName name="ТБО">#REF!</definedName>
    <definedName name="ТБОНАЧ" localSheetId="0">'ул Максима Горького д. 94'!$D$13</definedName>
    <definedName name="ТБОНАЧ">#REF!</definedName>
    <definedName name="ТБОНЕД" localSheetId="0">'ул Максима Горького д. 94'!$F$13</definedName>
    <definedName name="ТБОНЕД">#REF!</definedName>
    <definedName name="ТБООПЛ" localSheetId="0">'ул Максима Горького д. 94'!$E$13</definedName>
    <definedName name="ТБООПЛ">#REF!</definedName>
    <definedName name="ТБОПОСТ" localSheetId="0">'ул Максима Горького д. 94'!$G$13</definedName>
    <definedName name="ТБОПОСТ">#REF!</definedName>
    <definedName name="ТЕК" localSheetId="0">'ул Максима Горького д. 94'!$C$40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<sst xmlns="http://schemas.openxmlformats.org/spreadsheetml/2006/main" count="68" uniqueCount="65">
  <si>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</si>
  <si>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</si>
  <si>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Максима Горького д. 94</t>
  </si>
  <si>
    <t>Договор управления №:</t>
  </si>
  <si>
    <t xml:space="preserve">№ 136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</si>
  <si>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</si>
  <si>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</si>
  <si>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</si>
  <si>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</si>
  <si>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</si>
  <si>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</si>
  <si>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</si>
  <si>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</si>
  <si>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</si>
  <si>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</si>
  <si>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</si>
  <si>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</si>
  <si>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</si>
  <si>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</si>
  <si>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</si>
  <si>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</si>
  <si>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</si>
  <si>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</si>
  <si>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</si>
  <si>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</si>
  <si>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</si>
  <si>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</si>
  <si>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</si>
  <si>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</si>
  <si>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</si>
  <si>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</si>
  <si>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</si>
  <si>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</si>
  <si>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</si>
  <si>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</si>
  <si>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</si>
  <si>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</si>
  <si>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</si>
  <si>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</si>
  <si>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</si>
  <si>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труб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</si>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</sst>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A1:CS712"/>
  <sheetViews>
    <sheetView tabSelected="1" topLeftCell="A45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3527.7000000000012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530905.9700000009</v>
      </c>
      <c r="E9" s="10" t="s">
        <v>8</v>
      </c>
      <c r="F9" s="11"/>
      <c r="G9" s="9">
        <v>159270.84000000011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383972.74000000092</v>
      </c>
      <c r="E13" s="24">
        <v>391678.510000001</v>
      </c>
      <c r="F13" s="25">
        <f>ТБОНАЧ-ТБООПЛ</f>
        <v>-7705.7700000000768</v>
      </c>
      <c r="G13" s="26">
        <f>ТБООПЛ</f>
        <v>391678.510000001</v>
      </c>
    </row>
    <row r="14" spans="1:7" ht="13.5" thickBot="1" x14ac:dyDescent="0.25">
      <c r="A14" s="27"/>
      <c r="B14" s="28" t="s">
        <v>17</v>
      </c>
      <c r="C14" s="29"/>
      <c r="D14" s="30">
        <f>D13</f>
        <v>383972.74000000092</v>
      </c>
      <c r="E14" s="30">
        <f>E13</f>
        <v>391678.510000001</v>
      </c>
      <c r="F14" s="30">
        <f>F13</f>
        <v>-7705.7700000000768</v>
      </c>
      <c r="G14" s="30">
        <f>SUM(ТБОПОСТ)</f>
        <v>391678.510000001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1154813.8300000015</v>
      </c>
      <c r="E16" s="24">
        <v>1197977.1200000013</v>
      </c>
      <c r="F16" s="25">
        <f t="shared" ref="F16:F25" si="0">D16-E16</f>
        <v>-43163.289999999804</v>
      </c>
      <c r="G16" s="26">
        <f t="shared" ref="G16:G25" si="1">E16</f>
        <v>1197977.1200000013</v>
      </c>
    </row>
    <row r="17" spans="1:7" x14ac:dyDescent="0.2">
      <c r="A17" s="34"/>
      <c r="B17" s="35" t="s">
        <v>20</v>
      </c>
      <c r="C17" s="23">
        <v>25.95</v>
      </c>
      <c r="D17" s="24">
        <v>129667.61000000002</v>
      </c>
      <c r="E17" s="24">
        <v>135332.28999999995</v>
      </c>
      <c r="F17" s="25">
        <f t="shared" si="0"/>
        <v>-5664.6799999999348</v>
      </c>
      <c r="G17" s="26">
        <f t="shared" si="1"/>
        <v>135332.28999999995</v>
      </c>
    </row>
    <row r="18" spans="1:7" x14ac:dyDescent="0.2">
      <c r="A18" s="34"/>
      <c r="B18" s="35" t="s">
        <v>21</v>
      </c>
      <c r="C18" s="23">
        <v>17.79</v>
      </c>
      <c r="D18" s="24">
        <v>89033.360000000044</v>
      </c>
      <c r="E18" s="24">
        <v>92677.73</v>
      </c>
      <c r="F18" s="25">
        <f t="shared" si="0"/>
        <v>-3644.3699999999517</v>
      </c>
      <c r="G18" s="26">
        <f t="shared" si="1"/>
        <v>92677.73</v>
      </c>
    </row>
    <row r="19" spans="1:7" x14ac:dyDescent="0.2">
      <c r="A19" s="34"/>
      <c r="B19" s="35" t="s">
        <v>22</v>
      </c>
      <c r="C19" s="23" t="s">
        <v>23</v>
      </c>
      <c r="D19" s="24">
        <v>436813.60999999958</v>
      </c>
      <c r="E19" s="24">
        <v>459566.51999999949</v>
      </c>
      <c r="F19" s="25">
        <f t="shared" si="0"/>
        <v>-22752.909999999916</v>
      </c>
      <c r="G19" s="26">
        <f t="shared" si="1"/>
        <v>459566.51999999949</v>
      </c>
    </row>
    <row r="20" spans="1:7" x14ac:dyDescent="0.2">
      <c r="A20" s="34"/>
      <c r="B20" s="35" t="s">
        <v>24</v>
      </c>
      <c r="C20" s="23">
        <v>17.79</v>
      </c>
      <c r="D20" s="24">
        <v>51787.17000000002</v>
      </c>
      <c r="E20" s="24">
        <v>54362.099999999969</v>
      </c>
      <c r="F20" s="25">
        <f t="shared" si="0"/>
        <v>-2574.9299999999494</v>
      </c>
      <c r="G20" s="26">
        <f t="shared" si="1"/>
        <v>54362.099999999969</v>
      </c>
    </row>
    <row r="21" spans="1:7" x14ac:dyDescent="0.2">
      <c r="A21" s="34"/>
      <c r="B21" s="35" t="s">
        <v>25</v>
      </c>
      <c r="C21" s="23">
        <v>4.2300000000000004</v>
      </c>
      <c r="D21" s="24">
        <v>210397.13999999996</v>
      </c>
      <c r="E21" s="24">
        <v>284143.28000000003</v>
      </c>
      <c r="F21" s="25">
        <f t="shared" si="0"/>
        <v>-73746.140000000072</v>
      </c>
      <c r="G21" s="26">
        <f t="shared" si="1"/>
        <v>284143.28000000003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2072512.7200000011</v>
      </c>
      <c r="E26" s="30">
        <f>SUM(E16:E25)</f>
        <v>2224059.040000001</v>
      </c>
      <c r="F26" s="30">
        <f>SUM(F16:F25)</f>
        <v>-151546.31999999963</v>
      </c>
      <c r="G26" s="30">
        <f>SUM(G16:G25)</f>
        <v>2224059.040000001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143295.21</v>
      </c>
      <c r="E28" s="24">
        <v>140884.84999999998</v>
      </c>
      <c r="F28" s="25">
        <f>D28-E28</f>
        <v>2410.3600000000151</v>
      </c>
      <c r="G28" s="26">
        <f t="shared" ref="G28:G37" si="2">E28</f>
        <v>140884.84999999998</v>
      </c>
    </row>
    <row r="29" spans="1:7" x14ac:dyDescent="0.2">
      <c r="A29" s="34"/>
      <c r="B29" s="35" t="s">
        <v>28</v>
      </c>
      <c r="C29" s="23">
        <v>0</v>
      </c>
      <c r="D29" s="24">
        <v>34750</v>
      </c>
      <c r="E29" s="24">
        <v>34560.69</v>
      </c>
      <c r="F29" s="25">
        <f>D29-E29</f>
        <v>189.30999999999767</v>
      </c>
      <c r="G29" s="26">
        <f t="shared" si="2"/>
        <v>34560.69</v>
      </c>
    </row>
    <row r="30" spans="1:7" x14ac:dyDescent="0.2">
      <c r="A30" s="34"/>
      <c r="B30" s="35" t="s">
        <v>29</v>
      </c>
      <c r="C30" s="23">
        <v>70</v>
      </c>
      <c r="D30" s="24">
        <v>14840</v>
      </c>
      <c r="E30" s="24">
        <v>15148.49</v>
      </c>
      <c r="F30" s="25">
        <f t="shared" ref="F30:F37" si="3">D30-E30</f>
        <v>-308.48999999999978</v>
      </c>
      <c r="G30" s="26">
        <f t="shared" si="2"/>
        <v>15148.49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192885.21</v>
      </c>
      <c r="E38" s="30">
        <f>SUM(E28:E37)</f>
        <v>190594.02999999997</v>
      </c>
      <c r="F38" s="30">
        <f>SUM(F28:F37)</f>
        <v>2291.180000000013</v>
      </c>
      <c r="G38" s="30">
        <f>SUM(G28:G37)</f>
        <v>190594.02999999997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77050.080000000089</v>
      </c>
      <c r="E40" s="24">
        <v>79568.180000000051</v>
      </c>
      <c r="F40" s="25">
        <f>ЗАТРАЧЕНОТ-ОПАЛЧЕНОТ</f>
        <v>-2518.0999999999622</v>
      </c>
      <c r="G40" s="45">
        <v>3702.88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77050.080000000089</v>
      </c>
      <c r="E42" s="30">
        <f>E41+E40</f>
        <v>79568.180000000051</v>
      </c>
      <c r="F42" s="30">
        <f>F41+F40</f>
        <v>-2518.0999999999622</v>
      </c>
      <c r="G42" s="30">
        <f>КПЕРЕЧИСТ+КПЕРЕЧИСК</f>
        <v>3702.88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2726420.7500000019</v>
      </c>
      <c r="E44" s="30">
        <f>E42+E38+E26+E14</f>
        <v>2885899.7600000021</v>
      </c>
      <c r="F44" s="30">
        <f>F42+F38+F26+F14</f>
        <v>-159479.00999999966</v>
      </c>
      <c r="G44" s="30">
        <f>G42+G38+G26+G14</f>
        <v>2810034.4600000023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371426.96</v>
      </c>
      <c r="E46" s="10" t="s">
        <v>8</v>
      </c>
      <c r="F46" s="11"/>
      <c r="G46" s="9">
        <v>34274.219999999994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79568.179999999993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3702.88</v>
      </c>
      <c r="E56" s="59"/>
    </row>
    <row r="57" spans="1:7" x14ac:dyDescent="0.2">
      <c r="A57" s="60" t="s">
        <v>40</v>
      </c>
      <c r="B57" s="61"/>
      <c r="C57" s="61"/>
      <c r="D57" s="61"/>
      <c r="E57" s="61"/>
      <c r="F57" s="61">
        <v>3702.88</v>
      </c>
      <c r="G57" s="62"/>
    </row>
    <row r="58" spans="1:7" s="63" customFormat="1" x14ac:dyDescent="0.2"/>
    <row r="59" spans="1:7" s="63" customFormat="1" x14ac:dyDescent="0.2">
      <c r="A59" s="64" t="s">
        <v>41</v>
      </c>
    </row>
    <row r="60" spans="1:7" s="63" customFormat="1" x14ac:dyDescent="0.2"/>
    <row r="61" spans="1:7" s="63" customFormat="1" x14ac:dyDescent="0.2">
      <c r="A61" s="65" t="s">
        <v>42</v>
      </c>
      <c r="B61" s="65"/>
      <c r="D61" s="66">
        <v>9382.2100000005448</v>
      </c>
      <c r="E61" s="67"/>
    </row>
    <row r="62" spans="1:7" s="63" customFormat="1" x14ac:dyDescent="0.2">
      <c r="A62" s="65" t="s">
        <v>43</v>
      </c>
      <c r="B62" s="65"/>
      <c r="D62" s="68">
        <v>0</v>
      </c>
      <c r="E62" s="69"/>
    </row>
    <row r="63" spans="1:7" s="63" customFormat="1" x14ac:dyDescent="0.2">
      <c r="A63" s="65" t="s">
        <v>44</v>
      </c>
      <c r="B63" s="65"/>
      <c r="D63" s="68">
        <v>1200</v>
      </c>
      <c r="E63" s="69"/>
    </row>
    <row r="64" spans="1:7" s="63" customFormat="1" x14ac:dyDescent="0.2">
      <c r="A64" s="65" t="s">
        <v>45</v>
      </c>
      <c r="B64" s="65"/>
      <c r="D64" s="68">
        <v>596088.13</v>
      </c>
      <c r="E64" s="69"/>
    </row>
    <row r="65" spans="1:97" s="63" customFormat="1" x14ac:dyDescent="0.2">
      <c r="A65" s="65" t="s">
        <v>46</v>
      </c>
      <c r="B65" s="65"/>
      <c r="D65" s="70">
        <v>0</v>
      </c>
      <c r="E65" s="71"/>
    </row>
    <row r="66" spans="1:97" s="63" customFormat="1" x14ac:dyDescent="0.2">
      <c r="A66" s="72" t="s">
        <v>47</v>
      </c>
      <c r="B66" s="72"/>
      <c r="C66" s="72"/>
      <c r="D66" s="72"/>
      <c r="E66" s="72"/>
      <c r="F66" s="72" t="s">
        <v>48</v>
      </c>
      <c r="G66" s="72"/>
    </row>
    <row r="67" spans="1:97" s="63" customFormat="1" x14ac:dyDescent="0.2">
      <c r="A67" s="73" t="s">
        <v>49</v>
      </c>
      <c r="B67" s="73"/>
      <c r="D67" s="74">
        <v>10582.210000000545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50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51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52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53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54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55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56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57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58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59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60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61</v>
      </c>
      <c r="B88" s="78"/>
      <c r="C88" s="78"/>
      <c r="D88" s="78"/>
      <c r="E88" s="78"/>
      <c r="F88" s="79" t="s">
        <v>62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63</v>
      </c>
      <c r="B91" s="78"/>
      <c r="C91" s="78"/>
      <c r="D91" s="78"/>
      <c r="E91" s="78"/>
      <c r="F91" s="79" t="s">
        <v>64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Максима Горького д. 94</vt:lpstr>
      <vt:lpstr>'ул Максима Горького д. 94'!АДРЕС</vt:lpstr>
      <vt:lpstr>'ул Максима Горького д. 94'!ВХДОЛГ</vt:lpstr>
      <vt:lpstr>'ул Максима Горького д. 94'!ВХСАЛЬДО</vt:lpstr>
      <vt:lpstr>'ул Максима Горького д. 94'!ДОГОВОР</vt:lpstr>
      <vt:lpstr>'ул Максима Горького д. 94'!ДОЛГ</vt:lpstr>
      <vt:lpstr>'ул Максима Горького д. 94'!ЗАТРАЧЕНОК</vt:lpstr>
      <vt:lpstr>'ул Максима Горького д. 94'!ЗАТРАЧЕНОТ</vt:lpstr>
      <vt:lpstr>'ул Максима Горького д. 94'!ЗАТРЕМ</vt:lpstr>
      <vt:lpstr>'ул Максима Горького д. 94'!ИСХДОЛГ</vt:lpstr>
      <vt:lpstr>'ул Максима Горького д. 94'!ИСХСАЛЬДО</vt:lpstr>
      <vt:lpstr>'ул Максима Горького д. 94'!КАП</vt:lpstr>
      <vt:lpstr>'ул Максима Горького д. 94'!КПЕРЕЧИСК</vt:lpstr>
      <vt:lpstr>'ул Максима Горького д. 94'!КПЕРЕЧИСТ</vt:lpstr>
      <vt:lpstr>'ул Максима Горького д. 94'!НАЧРЕМ</vt:lpstr>
      <vt:lpstr>'ул Максима Горького д. 94'!НЕЖНАЧРЕМ</vt:lpstr>
      <vt:lpstr>'ул Максима Горького д. 94'!ОПАЛЧЕНОТ</vt:lpstr>
      <vt:lpstr>'ул Максима Горького д. 94'!ОПЛАЧЕНОК</vt:lpstr>
      <vt:lpstr>'ул Максима Горького д. 94'!ОСТ</vt:lpstr>
      <vt:lpstr>'ул Максима Горького д. 94'!ПЛОЩАДЬ</vt:lpstr>
      <vt:lpstr>'ул Максима Горького д. 94'!РАЗМЕРПЛАТЫ</vt:lpstr>
      <vt:lpstr>'ул Максима Горького д. 94'!ТАРОТОП</vt:lpstr>
      <vt:lpstr>'ул Максима Горького д. 94'!ТАРХВС</vt:lpstr>
      <vt:lpstr>'ул Максима Горького д. 94'!ТБО</vt:lpstr>
      <vt:lpstr>'ул Максима Горького д. 94'!ТБОНАЧ</vt:lpstr>
      <vt:lpstr>'ул Максима Горького д. 94'!ТБОНЕД</vt:lpstr>
      <vt:lpstr>'ул Максима Горького д. 94'!ТБООПЛ</vt:lpstr>
      <vt:lpstr>'ул Максима Горького д. 94'!ТБОПОСТ</vt:lpstr>
      <vt:lpstr>'ул Максима Горького д. 94'!ТЕК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2018-03-30T13:21:49Z</dcterms:created>
  <dcterms:modified xsi:type="dcterms:W3CDTF">2018-03-30T13:21:49Z</dcterms:modified>
</cp:coreProperties>
</file>